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04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9C4689B19C6E4BBDA372A2E50BE83A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673580" y="5124450"/>
          <a:ext cx="2762250" cy="23907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" name="ID_84DAC92DE1044889BB67CD515A41E3FD" descr="17762395901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721195" y="18461355"/>
          <a:ext cx="10057130" cy="5652770"/>
        </a:xfrm>
        <a:prstGeom prst="rect">
          <a:avLst/>
        </a:prstGeom>
      </xdr:spPr>
    </xdr:pic>
  </etc:cellImage>
  <etc:cellImage>
    <xdr:pic>
      <xdr:nvPicPr>
        <xdr:cNvPr id="3" name="ID_B317B8241984012387C3F1692D18DDFB" descr="2026-04-29 16:38:31.066000"/>
        <xdr:cNvPicPr/>
      </xdr:nvPicPr>
      <xdr:blipFill>
        <a:blip r:embed="rId3"/>
        <a:stretch>
          <a:fillRect/>
        </a:stretch>
      </xdr:blipFill>
      <xdr:spPr>
        <a:xfrm>
          <a:off x="0" y="0"/>
          <a:ext cx="7292975" cy="9842500"/>
        </a:xfrm>
        <a:prstGeom prst="rect">
          <a:avLst/>
        </a:prstGeom>
      </xdr:spPr>
    </xdr:pic>
  </etc:cellImage>
  <etc:cellImage>
    <xdr:pic>
      <xdr:nvPicPr>
        <xdr:cNvPr id="4" name="ID_064435155DB1F5958CC3F1691ECAFDC9" descr="2026-04-29 16:38:36.784000"/>
        <xdr:cNvPicPr/>
      </xdr:nvPicPr>
      <xdr:blipFill>
        <a:blip r:embed="rId4"/>
        <a:stretch>
          <a:fillRect/>
        </a:stretch>
      </xdr:blipFill>
      <xdr:spPr>
        <a:xfrm>
          <a:off x="0" y="0"/>
          <a:ext cx="7292975" cy="5728335"/>
        </a:xfrm>
        <a:prstGeom prst="rect">
          <a:avLst/>
        </a:prstGeom>
      </xdr:spPr>
    </xdr:pic>
  </etc:cellImage>
  <etc:cellImage>
    <xdr:pic>
      <xdr:nvPicPr>
        <xdr:cNvPr id="5" name="ID_48D7D24F3E4E4C0C807CEE4B34BEC0A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5775305" y="1898650"/>
          <a:ext cx="18288000" cy="10287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F5ABD0EC39FD49E8AC8EE0E22E29F5B7" descr="微信图片_20260430092831_213_10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7655540" y="3537585"/>
          <a:ext cx="5668645" cy="10226040"/>
        </a:xfrm>
        <a:prstGeom prst="rect">
          <a:avLst/>
        </a:prstGeom>
      </xdr:spPr>
    </xdr:pic>
  </etc:cellImage>
  <etc:cellImage>
    <xdr:pic>
      <xdr:nvPicPr>
        <xdr:cNvPr id="7" name="ID_429DF8F1488C4F6AA6279183402D17C9" descr="微信图片_20260430134306_573_10"/>
        <xdr:cNvPicPr/>
      </xdr:nvPicPr>
      <xdr:blipFill>
        <a:blip r:embed="rId7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9" name="ID_56E9544365CE478EAC39D0A454B7761C" descr="微信图片_20260430134434_574_10"/>
        <xdr:cNvPicPr/>
      </xdr:nvPicPr>
      <xdr:blipFill>
        <a:blip r:embed="rId8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10" name="ID_9263B5D923CB44408C4CF9AF6CDE1F6B" descr="微信图片_20260430135243_37_12"/>
        <xdr:cNvPicPr/>
      </xdr:nvPicPr>
      <xdr:blipFill>
        <a:blip r:embed="rId9"/>
        <a:stretch>
          <a:fillRect/>
        </a:stretch>
      </xdr:blipFill>
      <xdr:spPr>
        <a:xfrm>
          <a:off x="0" y="0"/>
          <a:ext cx="10058400" cy="10058400"/>
        </a:xfrm>
        <a:prstGeom prst="rect">
          <a:avLst/>
        </a:prstGeom>
      </xdr:spPr>
    </xdr:pic>
  </etc:cellImage>
  <etc:cellImage>
    <xdr:pic>
      <xdr:nvPicPr>
        <xdr:cNvPr id="11" name="ID_23115D36A2FF41CD9205F0A91EB9F209" descr="微信图片_20260430134128_572_10"/>
        <xdr:cNvPicPr/>
      </xdr:nvPicPr>
      <xdr:blipFill>
        <a:blip r:embed="rId10"/>
        <a:stretch>
          <a:fillRect/>
        </a:stretch>
      </xdr:blipFill>
      <xdr:spPr>
        <a:xfrm>
          <a:off x="0" y="0"/>
          <a:ext cx="4539615" cy="10057765"/>
        </a:xfrm>
        <a:prstGeom prst="rect">
          <a:avLst/>
        </a:prstGeom>
      </xdr:spPr>
    </xdr:pic>
  </etc:cellImage>
  <etc:cellImage>
    <xdr:pic>
      <xdr:nvPicPr>
        <xdr:cNvPr id="12" name="ID_FE4E2CBC1CEE41B2B4FBBBB8C2C0F883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4199870" y="3261360"/>
          <a:ext cx="12999720" cy="974598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<sst xmlns="http://schemas.openxmlformats.org/spreadsheetml/2006/main" count="111" uniqueCount="77">
  <si>
    <t>采购清单（4月第五批次）</t>
  </si>
  <si>
    <t>序号</t>
  </si>
  <si>
    <t>物料编码</t>
  </si>
  <si>
    <t>物料名称</t>
  </si>
  <si>
    <t>规格参数</t>
  </si>
  <si>
    <t>品牌</t>
  </si>
  <si>
    <t>数量</t>
  </si>
  <si>
    <t>单位</t>
  </si>
  <si>
    <t>参数疑问</t>
  </si>
  <si>
    <t>答疑回复</t>
  </si>
  <si>
    <t>图片</t>
  </si>
  <si>
    <t>备注</t>
  </si>
  <si>
    <t>NC23299900000009</t>
  </si>
  <si>
    <t>减速机</t>
  </si>
  <si>
    <t>TFAF78-ZP5.5-4P-21.43-M4-G-X 5.5KW</t>
  </si>
  <si>
    <t>浙江通力传动科技股份有限公司</t>
  </si>
  <si>
    <t>套</t>
  </si>
  <si>
    <t>提供铭牌，是否包含电机</t>
  </si>
  <si>
    <t>不含电机</t>
  </si>
  <si>
    <t>NC23299900000010</t>
  </si>
  <si>
    <t>TFAF88-ZP7.5-4P-26.5-M4-G-X 7.5KW</t>
  </si>
  <si>
    <t>NC19251400000024</t>
  </si>
  <si>
    <t>304不锈钢门锁</t>
  </si>
  <si>
    <t>型号A03 不锈钢+冷轧钢 适配门厚45-55mm 铜锁芯 互开</t>
  </si>
  <si>
    <t>不限</t>
  </si>
  <si>
    <t>个</t>
  </si>
  <si>
    <t>不锈钢对应型号是A01,A03是铁的，确认材质或型号</t>
  </si>
  <si>
    <t>A01</t>
  </si>
  <si>
    <t>NC44411600000001</t>
  </si>
  <si>
    <t>手动冲洗阀</t>
  </si>
  <si>
    <t>DN25 黄铜 进出水口1寸 进水口可360°旋转 含1寸对丝接头  手按式</t>
  </si>
  <si>
    <t>只</t>
  </si>
  <si>
    <t>是否可以标红部分尺寸</t>
  </si>
  <si>
    <t>NC38173200000015</t>
  </si>
  <si>
    <t>气缸</t>
  </si>
  <si>
    <t>HBC100×250-S-TC L=390mm</t>
  </si>
  <si>
    <t>台</t>
  </si>
  <si>
    <t>测量图中红框钟摆长度</t>
  </si>
  <si>
    <t>NC38173800000015</t>
  </si>
  <si>
    <t>阀体组件</t>
  </si>
  <si>
    <t>WD941X-10Q DN125 PN10 球墨铸铁/1.4529</t>
  </si>
  <si>
    <t>提供铭牌</t>
  </si>
  <si>
    <t>NC38191200000002</t>
  </si>
  <si>
    <t>防雨罩</t>
  </si>
  <si>
    <t>600×500×400×0.5mm 铝</t>
  </si>
  <si>
    <t>请问要什么样式的，有图片吗</t>
  </si>
  <si>
    <t>5个面封闭，是600*500面留口</t>
  </si>
  <si>
    <t>NC38191200000003</t>
  </si>
  <si>
    <t>400×400×400×0.5mm 铝</t>
  </si>
  <si>
    <t>5个面封闭，是400*400面留口</t>
  </si>
  <si>
    <t>NC38191200000001</t>
  </si>
  <si>
    <t>600×300×400×0.5mm 铝</t>
  </si>
  <si>
    <t>5个面封闭，是600*300面留口</t>
  </si>
  <si>
    <t>NC19251400000023</t>
  </si>
  <si>
    <t>柜门连杆锁</t>
  </si>
  <si>
    <t>MS712-1G 配椭圆片+2根0.9m锁 银色 铝合金/锌合金</t>
  </si>
  <si>
    <t>有图片吗</t>
  </si>
  <si>
    <t>NC19251400000022</t>
  </si>
  <si>
    <t>柜门锁</t>
  </si>
  <si>
    <t>GGD系列 钥匙+锁杆 白色 碳钢</t>
  </si>
  <si>
    <t>请提供铭牌照片，阀体组件指的哪个部位？</t>
  </si>
  <si>
    <t>只提供阀体，不提供执行机构</t>
  </si>
  <si>
    <t>NC38011200000002</t>
  </si>
  <si>
    <t>水银温度计</t>
  </si>
  <si>
    <t>内标式 0-200℃ 分度值0.5℃ L=500mm</t>
  </si>
  <si>
    <t>有照片吗？激光外标的可以吗？</t>
  </si>
  <si>
    <t>激光外标可以</t>
  </si>
  <si>
    <t>NC19759900000006</t>
  </si>
  <si>
    <t>电动三轮车调速转把</t>
  </si>
  <si>
    <t>适用于淮海带蓬电动三轮车</t>
  </si>
  <si>
    <t>套/台</t>
  </si>
  <si>
    <t>款式较多，提供实物图片</t>
  </si>
  <si>
    <t>NC15030200000004</t>
  </si>
  <si>
    <t>电动三轮车轮胎</t>
  </si>
  <si>
    <t>4.50-12(内外胎)</t>
  </si>
  <si>
    <t>请问厚度要几层级</t>
  </si>
  <si>
    <t>6层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</si>
</sst>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\im\age"/>
  </numFmts>
  <fonts count="29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20"/>
      <color rgb="FF000000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b/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4" borderId="6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7">
      <alignment vertical="center"/>
    </xf>
    <xf numFmtId="0" fontId="15" fillId="0" borderId="7">
      <alignment vertical="center"/>
    </xf>
    <xf numFmtId="0" fontId="16" fillId="0" borderId="8">
      <alignment vertical="center"/>
    </xf>
    <xf numFmtId="0" fontId="16" fillId="0" borderId="0">
      <alignment vertical="center"/>
    </xf>
    <xf numFmtId="0" fontId="17" fillId="5" borderId="9">
      <alignment vertical="center"/>
    </xf>
    <xf numFmtId="0" fontId="18" fillId="6" borderId="10">
      <alignment vertical="center"/>
    </xf>
    <xf numFmtId="0" fontId="19" fillId="6" borderId="9">
      <alignment vertical="center"/>
    </xf>
    <xf numFmtId="0" fontId="20" fillId="7" borderId="11">
      <alignment vertical="center"/>
    </xf>
    <xf numFmtId="0" fontId="21" fillId="0" borderId="12">
      <alignment vertical="center"/>
    </xf>
    <xf numFmtId="0" fontId="22" fillId="0" borderId="13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6" fillId="11" borderId="0">
      <alignment vertical="center"/>
    </xf>
    <xf numFmtId="0" fontId="27" fillId="12" borderId="0">
      <alignment vertical="center"/>
    </xf>
    <xf numFmtId="0" fontId="27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7" fillId="16" borderId="0">
      <alignment vertical="center"/>
    </xf>
    <xf numFmtId="0" fontId="27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7" fillId="20" borderId="0">
      <alignment vertical="center"/>
    </xf>
    <xf numFmtId="0" fontId="27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7" fillId="24" borderId="0">
      <alignment vertical="center"/>
    </xf>
    <xf numFmtId="0" fontId="27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7" fillId="28" borderId="0">
      <alignment vertical="center"/>
    </xf>
    <xf numFmtId="0" fontId="27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7" fillId="32" borderId="0">
      <alignment vertical="center"/>
    </xf>
    <xf numFmtId="0" fontId="27" fillId="33" borderId="0">
      <alignment vertical="center"/>
    </xf>
    <xf numFmtId="0" fontId="26" fillId="34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27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NumberFormat="1" applyFont="1" applyFill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177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0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3" xfId="50"/>
    <cellStyle name="常规 1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jpeg"/><Relationship Id="rId8" Type="http://schemas.openxmlformats.org/officeDocument/2006/relationships/image" Target="media/image8.jpeg"/><Relationship Id="rId7" Type="http://schemas.openxmlformats.org/officeDocument/2006/relationships/image" Target="media/image7.jpeg"/><Relationship Id="rId6" Type="http://schemas.openxmlformats.org/officeDocument/2006/relationships/image" Target="media/image6.jpeg"/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jpeg"/><Relationship Id="rId11" Type="http://schemas.openxmlformats.org/officeDocument/2006/relationships/image" Target="media/image11.png"/><Relationship Id="rId10" Type="http://schemas.openxmlformats.org/officeDocument/2006/relationships/image" Target="media/image10.jpe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zoomScale="85" zoomScaleNormal="85" workbookViewId="0">
      <selection activeCell="A3" sqref="A3:A17"/>
    </sheetView>
  </sheetViews>
  <sheetFormatPr defaultColWidth="9" defaultRowHeight="35" customHeight="1"/>
  <cols>
    <col min="1" max="1" width="5.50833333333333" style="2" customWidth="1"/>
    <col min="2" max="2" width="24.625" style="2" customWidth="1"/>
    <col min="3" max="3" width="18.875" style="2" customWidth="1"/>
    <col min="4" max="4" width="33.5083333333333" style="3" customWidth="1"/>
    <col min="5" max="5" width="25.375" style="2" customWidth="1"/>
    <col min="6" max="6" width="8.50833333333333" style="2" customWidth="1"/>
    <col min="7" max="7" width="8.875" style="2" customWidth="1"/>
    <col min="8" max="8" width="57.125" style="4" customWidth="1"/>
    <col min="9" max="9" width="24.625" style="2" customWidth="1"/>
    <col min="10" max="10" width="18.375" style="2" customWidth="1"/>
    <col min="11" max="11" width="14.375" style="2" customWidth="1"/>
    <col min="12" max="16384" width="9" style="2"/>
  </cols>
  <sheetData>
    <row r="1" s="1" customFormat="1" ht="36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13.5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7" t="s">
        <v>11</v>
      </c>
    </row>
    <row r="3" s="2" customFormat="1" ht="46" customHeight="1" spans="1:11">
      <c r="A3" s="8">
        <v>1</v>
      </c>
      <c r="B3" s="9" t="s">
        <v>12</v>
      </c>
      <c r="C3" s="10" t="s">
        <v>13</v>
      </c>
      <c r="D3" s="10" t="s">
        <v>14</v>
      </c>
      <c r="E3" s="10" t="s">
        <v>15</v>
      </c>
      <c r="F3" s="11">
        <v>1</v>
      </c>
      <c r="G3" s="12" t="s">
        <v>16</v>
      </c>
      <c r="H3" s="13" t="s">
        <v>17</v>
      </c>
      <c r="I3" s="14" t="s">
        <v>18</v>
      </c>
      <c r="J3" s="14" t="str">
        <f>_xlfn.DISPIMG("ID_56E9544365CE478EAC39D0A454B7761C",1)</f>
        <v>=DISPIMG("ID_56E9544365CE478EAC39D0A454B7761C",1)</v>
      </c>
      <c r="K3" s="15"/>
    </row>
    <row r="4" s="2" customFormat="1" ht="40.5" spans="1:11">
      <c r="A4" s="8">
        <v>2</v>
      </c>
      <c r="B4" s="9" t="s">
        <v>19</v>
      </c>
      <c r="C4" s="10" t="s">
        <v>13</v>
      </c>
      <c r="D4" s="10" t="s">
        <v>20</v>
      </c>
      <c r="E4" s="10" t="s">
        <v>15</v>
      </c>
      <c r="F4" s="11">
        <v>1</v>
      </c>
      <c r="G4" s="12" t="s">
        <v>16</v>
      </c>
      <c r="H4" s="13" t="s">
        <v>17</v>
      </c>
      <c r="I4" s="14" t="s">
        <v>18</v>
      </c>
      <c r="J4" s="16" t="str">
        <f>_xlfn.DISPIMG("ID_429DF8F1488C4F6AA6279183402D17C9",1)</f>
        <v>=DISPIMG("ID_429DF8F1488C4F6AA6279183402D17C9",1)</v>
      </c>
      <c r="K4" s="15"/>
    </row>
    <row r="5" s="2" customFormat="1" ht="27" spans="1:11">
      <c r="A5" s="8">
        <v>3</v>
      </c>
      <c r="B5" s="9" t="s">
        <v>21</v>
      </c>
      <c r="C5" s="10" t="s">
        <v>22</v>
      </c>
      <c r="D5" s="10" t="s">
        <v>23</v>
      </c>
      <c r="E5" s="10" t="s">
        <v>24</v>
      </c>
      <c r="F5" s="11">
        <v>15</v>
      </c>
      <c r="G5" s="12" t="s">
        <v>25</v>
      </c>
      <c r="H5" s="13" t="s">
        <v>26</v>
      </c>
      <c r="I5" s="14" t="s">
        <v>27</v>
      </c>
      <c r="J5" s="16"/>
      <c r="K5" s="15"/>
    </row>
    <row r="6" s="2" customFormat="1" ht="37" customHeight="1" spans="1:11">
      <c r="A6" s="8">
        <v>4</v>
      </c>
      <c r="B6" s="9" t="s">
        <v>28</v>
      </c>
      <c r="C6" s="10" t="s">
        <v>29</v>
      </c>
      <c r="D6" s="10" t="s">
        <v>30</v>
      </c>
      <c r="E6" s="10" t="s">
        <v>24</v>
      </c>
      <c r="F6" s="11">
        <v>10</v>
      </c>
      <c r="G6" s="12" t="s">
        <v>31</v>
      </c>
      <c r="H6" s="17" t="s">
        <v>32</v>
      </c>
      <c r="I6" s="18" t="str">
        <f>_xlfn.DISPIMG("ID_48D7D24F3E4E4C0C807CEE4B34BEC0A7",1)</f>
        <v>=DISPIMG("ID_48D7D24F3E4E4C0C807CEE4B34BEC0A7",1)</v>
      </c>
      <c r="J6" s="18" t="str">
        <f>_xlfn.DISPIMG("ID_9C4689B19C6E4BBDA372A2E50BE83A19",1)</f>
        <v>=DISPIMG("ID_9C4689B19C6E4BBDA372A2E50BE83A19",1)</v>
      </c>
      <c r="K6" s="15"/>
    </row>
    <row r="7" s="2" customFormat="1" ht="37" customHeight="1" spans="1:11">
      <c r="A7" s="8">
        <v>5</v>
      </c>
      <c r="B7" s="9" t="s">
        <v>33</v>
      </c>
      <c r="C7" s="10" t="s">
        <v>34</v>
      </c>
      <c r="D7" s="10" t="s">
        <v>35</v>
      </c>
      <c r="E7" s="10" t="s">
        <v>24</v>
      </c>
      <c r="F7" s="11">
        <v>4</v>
      </c>
      <c r="G7" s="12" t="s">
        <v>36</v>
      </c>
      <c r="H7" s="13" t="s">
        <v>37</v>
      </c>
      <c r="I7" s="16" t="str">
        <f>_xlfn.DISPIMG("ID_9263B5D923CB44408C4CF9AF6CDE1F6B",1)</f>
        <v>=DISPIMG("ID_9263B5D923CB44408C4CF9AF6CDE1F6B",1)</v>
      </c>
      <c r="J7" s="16" t="str">
        <f>_xlfn.DISPIMG("ID_84DAC92DE1044889BB67CD515A41E3FD",1)</f>
        <v>=DISPIMG("ID_84DAC92DE1044889BB67CD515A41E3FD",1)</v>
      </c>
      <c r="K7" s="15"/>
    </row>
    <row r="8" s="2" customFormat="1" ht="52" customHeight="1" spans="1:11">
      <c r="A8" s="8">
        <v>6</v>
      </c>
      <c r="B8" s="9" t="s">
        <v>38</v>
      </c>
      <c r="C8" s="10" t="s">
        <v>39</v>
      </c>
      <c r="D8" s="10" t="s">
        <v>40</v>
      </c>
      <c r="E8" s="10" t="s">
        <v>24</v>
      </c>
      <c r="F8" s="11">
        <v>10</v>
      </c>
      <c r="G8" s="12" t="s">
        <v>36</v>
      </c>
      <c r="H8" s="13" t="s">
        <v>41</v>
      </c>
      <c r="I8" s="14"/>
      <c r="J8" s="19" t="str">
        <f>_xlfn.DISPIMG("ID_23115D36A2FF41CD9205F0A91EB9F209",1)</f>
        <v>=DISPIMG("ID_23115D36A2FF41CD9205F0A91EB9F209",1)</v>
      </c>
      <c r="K8" s="15"/>
    </row>
    <row r="9" customHeight="1" spans="1:11">
      <c r="A9" s="8">
        <v>7</v>
      </c>
      <c r="B9" s="20" t="s">
        <v>42</v>
      </c>
      <c r="C9" s="20" t="s">
        <v>43</v>
      </c>
      <c r="D9" s="20" t="s">
        <v>44</v>
      </c>
      <c r="E9" s="20" t="s">
        <v>24</v>
      </c>
      <c r="F9" s="21">
        <v>20</v>
      </c>
      <c r="G9" s="22" t="s">
        <v>25</v>
      </c>
      <c r="H9" s="17" t="s">
        <v>45</v>
      </c>
      <c r="I9" s="19" t="s">
        <v>46</v>
      </c>
      <c r="J9" s="19" t="str">
        <f t="shared" ref="J9:J11" si="0">_xlfn.DISPIMG("ID_F5ABD0EC39FD49E8AC8EE0E22E29F5B7",1)</f>
        <v>=DISPIMG("ID_F5ABD0EC39FD49E8AC8EE0E22E29F5B7",1)</v>
      </c>
      <c r="K9" s="15"/>
    </row>
    <row r="10" customHeight="1" spans="1:11">
      <c r="A10" s="8">
        <v>8</v>
      </c>
      <c r="B10" s="20" t="s">
        <v>47</v>
      </c>
      <c r="C10" s="20" t="s">
        <v>43</v>
      </c>
      <c r="D10" s="20" t="s">
        <v>48</v>
      </c>
      <c r="E10" s="20" t="s">
        <v>24</v>
      </c>
      <c r="F10" s="21">
        <v>20</v>
      </c>
      <c r="G10" s="22" t="s">
        <v>25</v>
      </c>
      <c r="H10" s="17" t="s">
        <v>45</v>
      </c>
      <c r="I10" s="19" t="s">
        <v>49</v>
      </c>
      <c r="J10" s="19" t="str">
        <f t="shared" si="0"/>
        <v>=DISPIMG("ID_F5ABD0EC39FD49E8AC8EE0E22E29F5B7",1)</v>
      </c>
      <c r="K10" s="15"/>
    </row>
    <row r="11" customHeight="1" spans="1:11">
      <c r="A11" s="8">
        <v>9</v>
      </c>
      <c r="B11" s="20" t="s">
        <v>50</v>
      </c>
      <c r="C11" s="20" t="s">
        <v>43</v>
      </c>
      <c r="D11" s="20" t="s">
        <v>51</v>
      </c>
      <c r="E11" s="20" t="s">
        <v>24</v>
      </c>
      <c r="F11" s="21">
        <v>20</v>
      </c>
      <c r="G11" s="22" t="s">
        <v>25</v>
      </c>
      <c r="H11" s="17" t="s">
        <v>45</v>
      </c>
      <c r="I11" s="19" t="s">
        <v>52</v>
      </c>
      <c r="J11" s="19" t="str">
        <f t="shared" si="0"/>
        <v>=DISPIMG("ID_F5ABD0EC39FD49E8AC8EE0E22E29F5B7",1)</v>
      </c>
      <c r="K11" s="15"/>
    </row>
    <row r="12" customHeight="1" spans="1:11">
      <c r="A12" s="8">
        <v>10</v>
      </c>
      <c r="B12" s="20" t="s">
        <v>53</v>
      </c>
      <c r="C12" s="20" t="s">
        <v>54</v>
      </c>
      <c r="D12" s="20" t="s">
        <v>55</v>
      </c>
      <c r="E12" s="20" t="s">
        <v>24</v>
      </c>
      <c r="F12" s="21">
        <v>15</v>
      </c>
      <c r="G12" s="22" t="s">
        <v>16</v>
      </c>
      <c r="H12" s="17" t="s">
        <v>56</v>
      </c>
      <c r="I12" s="23" t="str">
        <f>_xlfn.DISPIMG("ID_B317B8241984012387C3F1692D18DDFB",1)</f>
        <v>=DISPIMG("ID_B317B8241984012387C3F1692D18DDFB",1)</v>
      </c>
      <c r="J12" s="19"/>
      <c r="K12" s="15"/>
    </row>
    <row r="13" customHeight="1" spans="1:11">
      <c r="A13" s="8">
        <v>11</v>
      </c>
      <c r="B13" s="20" t="s">
        <v>57</v>
      </c>
      <c r="C13" s="20" t="s">
        <v>58</v>
      </c>
      <c r="D13" s="20" t="s">
        <v>59</v>
      </c>
      <c r="E13" s="20" t="s">
        <v>24</v>
      </c>
      <c r="F13" s="21">
        <v>10</v>
      </c>
      <c r="G13" s="22" t="s">
        <v>16</v>
      </c>
      <c r="H13" s="17" t="s">
        <v>56</v>
      </c>
      <c r="I13" s="23" t="str">
        <f>_xlfn.DISPIMG("ID_064435155DB1F5958CC3F1691ECAFDC9",1)</f>
        <v>=DISPIMG("ID_064435155DB1F5958CC3F1691ECAFDC9",1)</v>
      </c>
      <c r="J13" s="19"/>
      <c r="K13" s="15"/>
    </row>
    <row r="14" customHeight="1" spans="1:11">
      <c r="A14" s="8">
        <v>12</v>
      </c>
      <c r="B14" s="20" t="s">
        <v>38</v>
      </c>
      <c r="C14" s="20" t="s">
        <v>39</v>
      </c>
      <c r="D14" s="20" t="s">
        <v>40</v>
      </c>
      <c r="E14" s="20" t="s">
        <v>24</v>
      </c>
      <c r="F14" s="21">
        <v>10</v>
      </c>
      <c r="G14" s="22" t="s">
        <v>36</v>
      </c>
      <c r="H14" s="13" t="s">
        <v>60</v>
      </c>
      <c r="I14" s="19" t="s">
        <v>61</v>
      </c>
      <c r="J14" s="19" t="str">
        <f>_xlfn.DISPIMG("ID_23115D36A2FF41CD9205F0A91EB9F209",1)</f>
        <v>=DISPIMG("ID_23115D36A2FF41CD9205F0A91EB9F209",1)</v>
      </c>
      <c r="K14" s="15"/>
    </row>
    <row r="15" customHeight="1" spans="1:11">
      <c r="A15" s="8">
        <v>13</v>
      </c>
      <c r="B15" s="20" t="s">
        <v>62</v>
      </c>
      <c r="C15" s="20" t="s">
        <v>63</v>
      </c>
      <c r="D15" s="20" t="s">
        <v>64</v>
      </c>
      <c r="E15" s="20" t="s">
        <v>24</v>
      </c>
      <c r="F15" s="21">
        <v>4</v>
      </c>
      <c r="G15" s="22" t="s">
        <v>25</v>
      </c>
      <c r="H15" s="13" t="s">
        <v>65</v>
      </c>
      <c r="I15" s="23" t="s">
        <v>66</v>
      </c>
      <c r="J15" s="19"/>
      <c r="K15" s="15"/>
    </row>
    <row r="16" customHeight="1" spans="1:11">
      <c r="A16" s="8">
        <v>14</v>
      </c>
      <c r="B16" s="9" t="s">
        <v>67</v>
      </c>
      <c r="C16" s="10" t="s">
        <v>68</v>
      </c>
      <c r="D16" s="10" t="s">
        <v>69</v>
      </c>
      <c r="E16" s="10" t="s">
        <v>24</v>
      </c>
      <c r="F16" s="11">
        <v>2</v>
      </c>
      <c r="G16" s="12" t="s">
        <v>70</v>
      </c>
      <c r="H16" s="13" t="s">
        <v>71</v>
      </c>
      <c r="I16" s="24" t="str">
        <f>_xlfn.DISPIMG("ID_FE4E2CBC1CEE41B2B4FBBBB8C2C0F883",1)</f>
        <v>=DISPIMG("ID_FE4E2CBC1CEE41B2B4FBBBB8C2C0F883",1)</v>
      </c>
      <c r="J16" s="25"/>
      <c r="K16" s="25"/>
    </row>
    <row r="17" customHeight="1" spans="1:11">
      <c r="A17" s="8">
        <v>15</v>
      </c>
      <c r="B17" s="20" t="s">
        <v>72</v>
      </c>
      <c r="C17" s="20" t="s">
        <v>73</v>
      </c>
      <c r="D17" s="20" t="s">
        <v>74</v>
      </c>
      <c r="E17" s="20" t="s">
        <v>24</v>
      </c>
      <c r="F17" s="21">
        <v>2</v>
      </c>
      <c r="G17" s="22" t="s">
        <v>70</v>
      </c>
      <c r="H17" s="17" t="s">
        <v>75</v>
      </c>
      <c r="I17" s="26" t="s">
        <v>76</v>
      </c>
      <c r="J17" s="25"/>
      <c r="K17" s="25"/>
    </row>
  </sheetData>
  <mergeCells count="1">
    <mergeCell ref="A1:K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my holic</cp:lastModifiedBy>
  <dcterms:created xsi:type="dcterms:W3CDTF">2023-05-12T11:15:00Z</dcterms:created>
  <dcterms:modified xsi:type="dcterms:W3CDTF">2026-04-30T08:19:49Z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33752F54FEB14220B2728E992ACBCC5D_13</vt:lpwstr>
  </property>
  <property fmtid="{D5CDD505-2E9C-101B-9397-08002B2CF9AE}" pid="4" name="CalculationRule">
    <vt:i4>0</vt:i4>
  </property>
</Properties>
</file>